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عاليه\Downloads\"/>
    </mc:Choice>
  </mc:AlternateContent>
  <bookViews>
    <workbookView showSheetTabs="0" xWindow="0" yWindow="0" windowWidth="13860" windowHeight="6345"/>
  </bookViews>
  <sheets>
    <sheet name="الجدول" sheetId="4" r:id="rId1"/>
  </sheets>
  <definedNames>
    <definedName name="_xlnm.Print_Area" localSheetId="0">الجدول!$B$1:$R$30</definedName>
  </definedNames>
  <calcPr calcId="171027"/>
</workbook>
</file>

<file path=xl/calcChain.xml><?xml version="1.0" encoding="utf-8"?>
<calcChain xmlns="http://schemas.openxmlformats.org/spreadsheetml/2006/main">
  <c r="J19" i="4" l="1"/>
  <c r="J20" i="4"/>
  <c r="J13" i="4"/>
  <c r="J14" i="4"/>
  <c r="J15" i="4"/>
  <c r="J16" i="4"/>
  <c r="J17" i="4"/>
  <c r="J18" i="4"/>
  <c r="J21" i="4"/>
  <c r="J22" i="4"/>
  <c r="J23" i="4" l="1"/>
  <c r="J24" i="4"/>
  <c r="J25" i="4"/>
  <c r="J11" i="4"/>
  <c r="J12" i="4"/>
  <c r="E8" i="4"/>
  <c r="F8" i="4"/>
  <c r="G8" i="4"/>
  <c r="H8" i="4"/>
  <c r="I8" i="4"/>
  <c r="D8" i="4"/>
  <c r="B8" i="4"/>
  <c r="K19" i="4" l="1"/>
  <c r="K20" i="4"/>
  <c r="K13" i="4"/>
  <c r="K14" i="4"/>
  <c r="K15" i="4"/>
  <c r="K16" i="4"/>
  <c r="K17" i="4"/>
  <c r="K18" i="4"/>
  <c r="K11" i="4"/>
  <c r="K21" i="4"/>
  <c r="K22" i="4"/>
  <c r="K25" i="4"/>
  <c r="K24" i="4"/>
  <c r="K23" i="4"/>
  <c r="K12" i="4"/>
  <c r="J9" i="4"/>
  <c r="J8" i="4"/>
  <c r="L19" i="4" l="1"/>
  <c r="L20" i="4"/>
  <c r="L13" i="4"/>
  <c r="L14" i="4"/>
  <c r="L15" i="4"/>
  <c r="L16" i="4"/>
  <c r="L17" i="4"/>
  <c r="L18" i="4"/>
  <c r="L22" i="4"/>
  <c r="L21" i="4"/>
  <c r="L24" i="4"/>
  <c r="L25" i="4"/>
  <c r="L23" i="4"/>
  <c r="G9" i="4"/>
  <c r="L12" i="4"/>
  <c r="L11" i="4"/>
  <c r="I9" i="4"/>
  <c r="D9" i="4"/>
  <c r="E9" i="4"/>
  <c r="F9" i="4"/>
  <c r="H9" i="4"/>
  <c r="Q19" i="4" l="1"/>
  <c r="Q20" i="4"/>
  <c r="R19" i="4"/>
  <c r="R20" i="4"/>
  <c r="O19" i="4"/>
  <c r="O20" i="4"/>
  <c r="N19" i="4"/>
  <c r="N20" i="4"/>
  <c r="M19" i="4"/>
  <c r="M20" i="4"/>
  <c r="P19" i="4"/>
  <c r="P20" i="4"/>
  <c r="O13" i="4"/>
  <c r="O14" i="4"/>
  <c r="N14" i="4"/>
  <c r="N13" i="4"/>
  <c r="M13" i="4"/>
  <c r="M14" i="4"/>
  <c r="P14" i="4"/>
  <c r="P13" i="4"/>
  <c r="Q13" i="4"/>
  <c r="Q14" i="4"/>
  <c r="R14" i="4"/>
  <c r="R13" i="4"/>
  <c r="M15" i="4"/>
  <c r="M16" i="4"/>
  <c r="P15" i="4"/>
  <c r="P16" i="4"/>
  <c r="Q15" i="4"/>
  <c r="Q16" i="4"/>
  <c r="R15" i="4"/>
  <c r="R16" i="4"/>
  <c r="O15" i="4"/>
  <c r="O16" i="4"/>
  <c r="N15" i="4"/>
  <c r="N16" i="4"/>
  <c r="O17" i="4"/>
  <c r="O18" i="4"/>
  <c r="N17" i="4"/>
  <c r="N18" i="4"/>
  <c r="M17" i="4"/>
  <c r="M18" i="4"/>
  <c r="P17" i="4"/>
  <c r="P18" i="4"/>
  <c r="Q17" i="4"/>
  <c r="Q18" i="4"/>
  <c r="R17" i="4"/>
  <c r="R18" i="4"/>
  <c r="M21" i="4"/>
  <c r="M22" i="4"/>
  <c r="P22" i="4"/>
  <c r="P21" i="4"/>
  <c r="Q21" i="4"/>
  <c r="Q22" i="4"/>
  <c r="R22" i="4"/>
  <c r="R21" i="4"/>
  <c r="O21" i="4"/>
  <c r="O22" i="4"/>
  <c r="N22" i="4"/>
  <c r="N21" i="4"/>
  <c r="O24" i="4"/>
  <c r="O25" i="4"/>
  <c r="O23" i="4"/>
  <c r="N24" i="4"/>
  <c r="N23" i="4"/>
  <c r="N25" i="4"/>
  <c r="M24" i="4"/>
  <c r="M23" i="4"/>
  <c r="M25" i="4"/>
  <c r="P24" i="4"/>
  <c r="P25" i="4"/>
  <c r="P23" i="4"/>
  <c r="Q23" i="4"/>
  <c r="Q24" i="4"/>
  <c r="Q25" i="4"/>
  <c r="R24" i="4"/>
  <c r="R23" i="4"/>
  <c r="R25" i="4"/>
  <c r="P11" i="4"/>
  <c r="P12" i="4"/>
  <c r="N12" i="4"/>
  <c r="N11" i="4"/>
  <c r="K8" i="4"/>
  <c r="K9" i="4"/>
  <c r="M11" i="4"/>
  <c r="M12" i="4"/>
  <c r="R12" i="4"/>
  <c r="R11" i="4"/>
  <c r="Q11" i="4"/>
  <c r="Q12" i="4"/>
  <c r="O11" i="4"/>
  <c r="O12" i="4"/>
  <c r="L9" i="4"/>
  <c r="L8" i="4"/>
  <c r="P9" i="4" l="1"/>
  <c r="R9" i="4"/>
  <c r="Q9" i="4"/>
  <c r="O9" i="4"/>
  <c r="M9" i="4"/>
  <c r="N9" i="4"/>
</calcChain>
</file>

<file path=xl/sharedStrings.xml><?xml version="1.0" encoding="utf-8"?>
<sst xmlns="http://schemas.openxmlformats.org/spreadsheetml/2006/main" count="49" uniqueCount="46">
  <si>
    <t>محتوى المقرر</t>
  </si>
  <si>
    <t>تذكر</t>
  </si>
  <si>
    <t>فهم</t>
  </si>
  <si>
    <t>تطبيق</t>
  </si>
  <si>
    <t>تحليل</t>
  </si>
  <si>
    <t>تقويم</t>
  </si>
  <si>
    <t>أهداف الموضوع</t>
  </si>
  <si>
    <t>الوزن النسبي للموضوع</t>
  </si>
  <si>
    <t>الوزن النسبي للاهداف</t>
  </si>
  <si>
    <t>أسئلة تذكر</t>
  </si>
  <si>
    <t>أسئلة فهم</t>
  </si>
  <si>
    <t>أسئلة تطبيق</t>
  </si>
  <si>
    <t>أسئلة تحليل</t>
  </si>
  <si>
    <t>أسئلة تقويم</t>
  </si>
  <si>
    <t>الموضوع 1</t>
  </si>
  <si>
    <t>الموضوع 2</t>
  </si>
  <si>
    <t>الموضوع 3</t>
  </si>
  <si>
    <t>الموضوع 4</t>
  </si>
  <si>
    <t>الموضوع 5</t>
  </si>
  <si>
    <t>المجموع</t>
  </si>
  <si>
    <t>المجاميع و الاوزان النسبية</t>
  </si>
  <si>
    <t>عدد  أسئلة الامتحان</t>
  </si>
  <si>
    <t>جدول المواصفات</t>
  </si>
  <si>
    <t>1-  يتم ادخال عدد المحاضرات  لكل موضوع من موضوعات المقرر</t>
  </si>
  <si>
    <t>2-ثم يتم تحديد عدد الاهداف التى يحتوي عليها كل موضوع  من موضوعات المقرر</t>
  </si>
  <si>
    <t>3- يتم تحديد عدد اسئلة الاختبار</t>
  </si>
  <si>
    <t>4- يقوم البرنامج بحساب عدد الاسئلة من كل هدف</t>
  </si>
  <si>
    <t>الموضوع 6</t>
  </si>
  <si>
    <t>الموضوع 7</t>
  </si>
  <si>
    <t>الموضوع 8</t>
  </si>
  <si>
    <t>الموضوع 9</t>
  </si>
  <si>
    <t>الموضوع 10</t>
  </si>
  <si>
    <t>الموضوع 11</t>
  </si>
  <si>
    <t>الموضوع 12</t>
  </si>
  <si>
    <t>الموضوع 13</t>
  </si>
  <si>
    <t>الموضوع 14</t>
  </si>
  <si>
    <t>الموضوع 15</t>
  </si>
  <si>
    <t>اسم المقرر:-</t>
  </si>
  <si>
    <t>رقم المقرر:-</t>
  </si>
  <si>
    <t>منسق المادة :-</t>
  </si>
  <si>
    <t>استاذ المادة:-</t>
  </si>
  <si>
    <t>التاريخ:-</t>
  </si>
  <si>
    <t>د بدرية حبيب</t>
  </si>
  <si>
    <t>عدد المحاضرات</t>
  </si>
  <si>
    <t>ابتكار</t>
  </si>
  <si>
    <t>أسئلة  ابتكار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</si>
</sst>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170000]B2yyyy\-mm\-dd;@"/>
  </numFmts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3" tint="-0.499984740745262"/>
      <name val="Arial"/>
      <family val="2"/>
      <scheme val="minor"/>
    </font>
    <font>
      <sz val="18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12"/>
      <color theme="3"/>
      <name val="Arial"/>
      <family val="2"/>
      <scheme val="minor"/>
    </font>
    <font>
      <b/>
      <sz val="26"/>
      <color theme="1"/>
      <name val="Arial"/>
      <family val="2"/>
      <scheme val="minor"/>
    </font>
    <font>
      <b/>
      <sz val="24"/>
      <color theme="3"/>
      <name val="Arial"/>
      <family val="2"/>
      <scheme val="minor"/>
    </font>
    <font>
      <sz val="36"/>
      <color theme="9" tint="-0.249977111117893"/>
      <name val="Arial"/>
      <family val="2"/>
      <scheme val="minor"/>
    </font>
    <font>
      <b/>
      <sz val="11"/>
      <color rgb="FF0070C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2"/>
      <color theme="3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3" tint="-0.249977111117893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theme="4"/>
      </patternFill>
    </fill>
    <fill>
      <patternFill patternType="solid">
        <fgColor theme="7" tint="-0.499984740745262"/>
        <bgColor theme="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7" tint="0.79998168889431442"/>
        <bgColor theme="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theme="3"/>
      </left>
      <right style="mediumDashDotDot">
        <color theme="3"/>
      </right>
      <top style="mediumDashDotDot">
        <color theme="3"/>
      </top>
      <bottom style="mediumDashDotDot">
        <color theme="3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DashDotDot">
        <color theme="3"/>
      </left>
      <right/>
      <top style="mediumDashDotDot">
        <color theme="3"/>
      </top>
      <bottom style="mediumDashDotDot">
        <color theme="3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DashDotDot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9" fontId="4" fillId="8" borderId="1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" fontId="8" fillId="9" borderId="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9" fontId="0" fillId="0" borderId="9" xfId="1" applyNumberFormat="1" applyFon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9" fontId="0" fillId="0" borderId="11" xfId="1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right" readingOrder="2"/>
    </xf>
    <xf numFmtId="0" fontId="13" fillId="0" borderId="0" xfId="0" applyFont="1" applyAlignment="1">
      <alignment horizontal="right" readingOrder="2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1" fontId="15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17" xfId="0" applyFont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>
      <alignment horizontal="center" vertical="center" wrapText="1"/>
    </xf>
    <xf numFmtId="164" fontId="17" fillId="0" borderId="17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0" fontId="17" fillId="0" borderId="17" xfId="0" applyFont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9" fontId="4" fillId="7" borderId="2" xfId="1" applyFont="1" applyFill="1" applyBorder="1" applyAlignment="1">
      <alignment horizontal="center" vertical="center"/>
    </xf>
    <xf numFmtId="9" fontId="4" fillId="7" borderId="1" xfId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20">
    <dxf>
      <font>
        <b/>
        <strike val="0"/>
        <outline val="0"/>
        <shadow val="0"/>
        <u val="none"/>
        <vertAlign val="baseline"/>
        <sz val="12"/>
        <color theme="3"/>
        <name val="Calibri"/>
        <scheme val="minor"/>
      </font>
      <numFmt numFmtId="1" formatCode="0"/>
      <alignment horizontal="center" textRotation="0" indent="0" justifyLastLine="0" shrinkToFit="0" readingOrder="0"/>
      <border diagonalUp="0" diagonalDown="0">
        <left style="medium">
          <color theme="9" tint="-0.24994659260841701"/>
        </left>
        <right style="medium">
          <color theme="9" tint="-0.24994659260841701"/>
        </right>
        <top style="medium">
          <color theme="9" tint="-0.24994659260841701"/>
        </top>
        <bottom style="medium">
          <color theme="9" tint="-0.24994659260841701"/>
        </bottom>
        <vertical style="medium">
          <color theme="9" tint="-0.24994659260841701"/>
        </vertical>
        <horizontal style="medium">
          <color theme="9" tint="-0.24994659260841701"/>
        </horizontal>
      </border>
    </dxf>
    <dxf>
      <font>
        <b/>
        <strike val="0"/>
        <outline val="0"/>
        <shadow val="0"/>
        <u val="none"/>
        <vertAlign val="baseline"/>
        <sz val="12"/>
        <color theme="3"/>
        <name val="Calibri"/>
        <scheme val="minor"/>
      </font>
      <numFmt numFmtId="1" formatCode="0"/>
      <alignment horizontal="center" textRotation="0" indent="0" justifyLastLine="0" shrinkToFit="0" readingOrder="0"/>
      <border diagonalUp="0" diagonalDown="0">
        <left style="medium">
          <color theme="9" tint="-0.24994659260841701"/>
        </left>
        <right style="medium">
          <color theme="9" tint="-0.24994659260841701"/>
        </right>
        <top style="medium">
          <color theme="9" tint="-0.24994659260841701"/>
        </top>
        <bottom style="medium">
          <color theme="9" tint="-0.24994659260841701"/>
        </bottom>
        <vertical style="medium">
          <color theme="9" tint="-0.24994659260841701"/>
        </vertical>
        <horizontal style="medium">
          <color theme="9" tint="-0.24994659260841701"/>
        </horizontal>
      </border>
    </dxf>
    <dxf>
      <font>
        <b/>
        <strike val="0"/>
        <outline val="0"/>
        <shadow val="0"/>
        <u val="none"/>
        <vertAlign val="baseline"/>
        <sz val="12"/>
        <color theme="3"/>
        <name val="Calibri"/>
        <scheme val="minor"/>
      </font>
      <numFmt numFmtId="1" formatCode="0"/>
      <alignment horizontal="center" textRotation="0" indent="0" justifyLastLine="0" shrinkToFit="0" readingOrder="0"/>
      <border diagonalUp="0" diagonalDown="0">
        <left style="medium">
          <color theme="9" tint="-0.24994659260841701"/>
        </left>
        <right style="medium">
          <color theme="9" tint="-0.24994659260841701"/>
        </right>
        <top style="medium">
          <color theme="9" tint="-0.24994659260841701"/>
        </top>
        <bottom style="medium">
          <color theme="9" tint="-0.24994659260841701"/>
        </bottom>
        <vertical style="medium">
          <color theme="9" tint="-0.24994659260841701"/>
        </vertical>
        <horizontal style="medium">
          <color theme="9" tint="-0.24994659260841701"/>
        </horizontal>
      </border>
    </dxf>
    <dxf>
      <font>
        <b/>
        <strike val="0"/>
        <outline val="0"/>
        <shadow val="0"/>
        <u val="none"/>
        <vertAlign val="baseline"/>
        <sz val="12"/>
        <color theme="3"/>
        <name val="Calibri"/>
        <scheme val="minor"/>
      </font>
      <numFmt numFmtId="1" formatCode="0"/>
      <alignment horizontal="center" textRotation="0" indent="0" justifyLastLine="0" shrinkToFit="0" readingOrder="0"/>
      <border diagonalUp="0" diagonalDown="0">
        <left style="medium">
          <color theme="9" tint="-0.24994659260841701"/>
        </left>
        <right style="medium">
          <color theme="9" tint="-0.24994659260841701"/>
        </right>
        <top style="medium">
          <color theme="9" tint="-0.24994659260841701"/>
        </top>
        <bottom style="medium">
          <color theme="9" tint="-0.24994659260841701"/>
        </bottom>
        <vertical style="medium">
          <color theme="9" tint="-0.24994659260841701"/>
        </vertical>
        <horizontal style="medium">
          <color theme="9" tint="-0.24994659260841701"/>
        </horizontal>
      </border>
    </dxf>
    <dxf>
      <font>
        <b/>
        <strike val="0"/>
        <outline val="0"/>
        <shadow val="0"/>
        <u val="none"/>
        <vertAlign val="baseline"/>
        <sz val="12"/>
        <color theme="3"/>
        <name val="Calibri"/>
        <scheme val="minor"/>
      </font>
      <numFmt numFmtId="1" formatCode="0"/>
      <alignment horizontal="center" textRotation="0" indent="0" justifyLastLine="0" shrinkToFit="0" readingOrder="0"/>
      <border diagonalUp="0" diagonalDown="0">
        <left style="medium">
          <color theme="9" tint="-0.24994659260841701"/>
        </left>
        <right style="medium">
          <color theme="9" tint="-0.24994659260841701"/>
        </right>
        <top style="medium">
          <color theme="9" tint="-0.24994659260841701"/>
        </top>
        <bottom style="medium">
          <color theme="9" tint="-0.24994659260841701"/>
        </bottom>
        <vertical style="medium">
          <color theme="9" tint="-0.24994659260841701"/>
        </vertical>
        <horizontal style="medium">
          <color theme="9" tint="-0.24994659260841701"/>
        </horizontal>
      </border>
    </dxf>
    <dxf>
      <font>
        <b/>
        <strike val="0"/>
        <outline val="0"/>
        <shadow val="0"/>
        <u val="none"/>
        <vertAlign val="baseline"/>
        <sz val="12"/>
        <color theme="3"/>
        <name val="Calibri"/>
        <scheme val="minor"/>
      </font>
      <numFmt numFmtId="1" formatCode="0"/>
      <alignment horizontal="center" textRotation="0" indent="0" justifyLastLine="0" shrinkToFit="0" readingOrder="0"/>
      <border diagonalUp="0" diagonalDown="0">
        <left style="medium">
          <color theme="9" tint="-0.24994659260841701"/>
        </left>
        <right style="medium">
          <color theme="9" tint="-0.24994659260841701"/>
        </right>
        <top style="medium">
          <color theme="9" tint="-0.24994659260841701"/>
        </top>
        <bottom style="medium">
          <color theme="9" tint="-0.24994659260841701"/>
        </bottom>
        <vertical style="medium">
          <color theme="9" tint="-0.24994659260841701"/>
        </vertical>
        <horizontal style="medium">
          <color theme="9" tint="-0.24994659260841701"/>
        </horizontal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mediumDashDotDot">
          <color theme="3"/>
        </left>
        <right/>
        <top style="mediumDashDotDot">
          <color theme="3"/>
        </top>
        <bottom style="mediumDashDotDot">
          <color theme="3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mediumDashDotDot">
          <color theme="3"/>
        </left>
        <right style="mediumDashDotDot">
          <color theme="3"/>
        </right>
        <top style="mediumDashDotDot">
          <color theme="3"/>
        </top>
        <bottom style="mediumDashDotDot">
          <color theme="3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mediumDashDotDot">
          <color theme="3"/>
        </left>
        <right style="mediumDashDotDot">
          <color theme="3"/>
        </right>
        <top style="mediumDashDotDot">
          <color theme="3"/>
        </top>
        <bottom style="mediumDashDotDot">
          <color theme="3"/>
        </bottom>
      </border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mediumDashDotDot">
          <color theme="3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textRotation="0" indent="0" justifyLastLine="0" shrinkToFit="0" readingOrder="0"/>
      <protection locked="0" hidden="0"/>
    </dxf>
    <dxf>
      <border diagonalUp="0" diagonalDown="0">
        <left style="thick">
          <color auto="1"/>
        </left>
        <right/>
        <top/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342900</xdr:colOff>
      <xdr:row>0</xdr:row>
      <xdr:rowOff>114300</xdr:rowOff>
    </xdr:from>
    <xdr:to>
      <xdr:col>18</xdr:col>
      <xdr:colOff>276225</xdr:colOff>
      <xdr:row>2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4212375" y="114300"/>
          <a:ext cx="40767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113" displayName="Table113" ref="B10:R25" totalsRowShown="0" headerRowDxfId="19" headerRowBorderDxfId="18" tableBorderDxfId="17">
  <tableColumns count="17">
    <tableColumn id="1" name="محتوى المقرر" dataDxfId="16"/>
    <tableColumn id="2" name="عدد المحاضرات" dataDxfId="15"/>
    <tableColumn id="3" name="تذكر" dataDxfId="14"/>
    <tableColumn id="4" name="فهم" dataDxfId="13"/>
    <tableColumn id="5" name="تطبيق" dataDxfId="12"/>
    <tableColumn id="6" name="تحليل" dataDxfId="11"/>
    <tableColumn id="7" name="تقويم" dataDxfId="10"/>
    <tableColumn id="8" name="ابتكار" dataDxfId="9"/>
    <tableColumn id="9" name="أهداف الموضوع" dataDxfId="8">
      <calculatedColumnFormula>SUM(Table113[[#This Row],[تذكر]:[ابتكار]])</calculatedColumnFormula>
    </tableColumn>
    <tableColumn id="10" name="الوزن النسبي للموضوع" dataDxfId="7" dataCellStyle="Percent">
      <calculatedColumnFormula>Table113[[#This Row],[عدد المحاضرات]]/$B$8</calculatedColumnFormula>
    </tableColumn>
    <tableColumn id="11" name="الوزن النسبي للاهداف" dataDxfId="6" dataCellStyle="Percent">
      <calculatedColumnFormula>Table113[[#This Row],[أهداف الموضوع]]/$J$8</calculatedColumnFormula>
    </tableColumn>
    <tableColumn id="12" name="أسئلة تذكر" dataDxfId="5">
      <calculatedColumnFormula>$D$9*$M$8*Table113[[#This Row],[الوزن النسبي للموضوع]]</calculatedColumnFormula>
    </tableColumn>
    <tableColumn id="13" name="أسئلة فهم" dataDxfId="4">
      <calculatedColumnFormula>$E$9*$M$8*Table113[[#This Row],[الوزن النسبي للموضوع]]</calculatedColumnFormula>
    </tableColumn>
    <tableColumn id="14" name="أسئلة تطبيق" dataDxfId="3">
      <calculatedColumnFormula>$M$8*$F$9*Table113[[#This Row],[الوزن النسبي للموضوع]]</calculatedColumnFormula>
    </tableColumn>
    <tableColumn id="15" name="أسئلة تحليل" dataDxfId="2">
      <calculatedColumnFormula>$M$8*$G$9*Table113[[#This Row],[الوزن النسبي للموضوع]]</calculatedColumnFormula>
    </tableColumn>
    <tableColumn id="16" name="أسئلة تقويم" dataDxfId="1">
      <calculatedColumnFormula>$H$9*$M$8*Table113[[#This Row],[الوزن النسبي للموضوع]]</calculatedColumnFormula>
    </tableColumn>
    <tableColumn id="17" name="أسئلة  ابتكار" dataDxfId="0">
      <calculatedColumnFormula>$M$8*$I$9*Table113[[#This Row],[الوزن النسبي للموضوع]]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showGridLines="0" showRowColHeaders="0" rightToLeft="1" tabSelected="1" zoomScaleNormal="100" workbookViewId="0">
      <selection activeCell="M8" sqref="M8:R8"/>
    </sheetView>
  </sheetViews>
  <sheetFormatPr defaultRowHeight="14.25" x14ac:dyDescent="0.2"/>
  <cols>
    <col min="2" max="2" width="9.375" customWidth="1"/>
    <col min="3" max="3" width="15.25" style="3" customWidth="1"/>
    <col min="4" max="4" width="6" style="3" customWidth="1"/>
    <col min="5" max="5" width="5.625" style="3" customWidth="1"/>
    <col min="6" max="7" width="7.25" style="3" customWidth="1"/>
    <col min="8" max="8" width="7" style="3" customWidth="1"/>
    <col min="9" max="9" width="6.125" style="3" customWidth="1"/>
    <col min="10" max="10" width="9.875" style="3" customWidth="1"/>
    <col min="11" max="11" width="12" style="3" customWidth="1"/>
    <col min="12" max="12" width="12.75" style="3" customWidth="1"/>
    <col min="13" max="13" width="6.75" style="3" customWidth="1"/>
    <col min="14" max="14" width="6.25" style="3" customWidth="1"/>
    <col min="15" max="15" width="7" style="3" customWidth="1"/>
    <col min="16" max="16" width="7.375" style="3" customWidth="1"/>
    <col min="17" max="17" width="6.75" style="3" customWidth="1"/>
    <col min="18" max="18" width="7.5" style="3" customWidth="1"/>
  </cols>
  <sheetData>
    <row r="1" spans="2:19" ht="21.75" customHeight="1" x14ac:dyDescent="0.2"/>
    <row r="2" spans="2:19" ht="33" customHeight="1" x14ac:dyDescent="0.4">
      <c r="B2" s="53"/>
      <c r="C2" s="53"/>
      <c r="K2"/>
    </row>
    <row r="3" spans="2:19" ht="23.25" customHeight="1" x14ac:dyDescent="0.2">
      <c r="B3" s="36"/>
      <c r="C3" s="36"/>
      <c r="D3" s="36"/>
    </row>
    <row r="4" spans="2:19" ht="42" customHeight="1" x14ac:dyDescent="0.5">
      <c r="B4" s="24"/>
      <c r="C4" s="24"/>
      <c r="F4" s="54" t="s">
        <v>22</v>
      </c>
      <c r="G4" s="54"/>
      <c r="H4" s="54"/>
      <c r="I4" s="54"/>
      <c r="J4" s="54"/>
      <c r="K4" s="54"/>
      <c r="L4" s="54"/>
    </row>
    <row r="5" spans="2:19" s="35" customFormat="1" ht="33.75" customHeight="1" x14ac:dyDescent="0.2">
      <c r="B5" s="32" t="s">
        <v>37</v>
      </c>
      <c r="C5" s="37"/>
      <c r="D5" s="40" t="s">
        <v>38</v>
      </c>
      <c r="E5" s="40"/>
      <c r="F5" s="41"/>
      <c r="G5" s="41"/>
      <c r="H5" s="59" t="s">
        <v>39</v>
      </c>
      <c r="I5" s="59"/>
      <c r="J5" s="41" t="s">
        <v>42</v>
      </c>
      <c r="K5" s="41"/>
      <c r="L5" s="33" t="s">
        <v>40</v>
      </c>
      <c r="M5" s="41"/>
      <c r="N5" s="41"/>
      <c r="O5" s="41"/>
      <c r="P5" s="34" t="s">
        <v>41</v>
      </c>
      <c r="Q5" s="39">
        <v>42767</v>
      </c>
      <c r="R5" s="39"/>
    </row>
    <row r="7" spans="2:19" ht="35.25" customHeight="1" x14ac:dyDescent="0.2">
      <c r="B7" s="47" t="s">
        <v>43</v>
      </c>
      <c r="C7" s="48"/>
      <c r="D7" s="55" t="s">
        <v>20</v>
      </c>
      <c r="E7" s="55"/>
      <c r="F7" s="55"/>
      <c r="G7" s="55"/>
      <c r="H7" s="55"/>
      <c r="I7" s="55"/>
      <c r="J7" s="26" t="s">
        <v>19</v>
      </c>
      <c r="K7" s="26" t="s">
        <v>19</v>
      </c>
      <c r="L7" s="26" t="s">
        <v>19</v>
      </c>
      <c r="M7" s="45" t="s">
        <v>21</v>
      </c>
      <c r="N7" s="45"/>
      <c r="O7" s="45"/>
      <c r="P7" s="45"/>
      <c r="Q7" s="45"/>
      <c r="R7" s="46"/>
    </row>
    <row r="8" spans="2:19" ht="27" customHeight="1" x14ac:dyDescent="0.2">
      <c r="B8" s="49">
        <f>SUM(Table113[عدد المحاضرات])</f>
        <v>11</v>
      </c>
      <c r="C8" s="50"/>
      <c r="D8" s="25">
        <f>SUM(Table113[تذكر])</f>
        <v>5</v>
      </c>
      <c r="E8" s="25">
        <f>SUM(Table113[فهم])</f>
        <v>3</v>
      </c>
      <c r="F8" s="25">
        <f>SUM(Table113[تطبيق])</f>
        <v>2</v>
      </c>
      <c r="G8" s="25">
        <f>SUM(Table113[تحليل])</f>
        <v>2</v>
      </c>
      <c r="H8" s="25">
        <f>SUM(Table113[تقويم])</f>
        <v>2</v>
      </c>
      <c r="I8" s="25">
        <f>SUM(Table113[ابتكار])</f>
        <v>1</v>
      </c>
      <c r="J8" s="56">
        <f>SUM(Table113[أهداف الموضوع])</f>
        <v>15</v>
      </c>
      <c r="K8" s="57">
        <f>SUM(Table113[الوزن النسبي للموضوع])</f>
        <v>1</v>
      </c>
      <c r="L8" s="57">
        <f>SUM(Table113[الوزن النسبي للاهداف])</f>
        <v>1</v>
      </c>
      <c r="M8" s="42">
        <v>70</v>
      </c>
      <c r="N8" s="43"/>
      <c r="O8" s="43"/>
      <c r="P8" s="43"/>
      <c r="Q8" s="43"/>
      <c r="R8" s="44"/>
    </row>
    <row r="9" spans="2:19" ht="20.25" x14ac:dyDescent="0.3">
      <c r="B9" s="51"/>
      <c r="C9" s="52"/>
      <c r="D9" s="5">
        <f>D8/$J$9</f>
        <v>0.33333333333333331</v>
      </c>
      <c r="E9" s="5">
        <f t="shared" ref="E9:I9" si="0">E8/$J$9</f>
        <v>0.2</v>
      </c>
      <c r="F9" s="5">
        <f t="shared" si="0"/>
        <v>0.13333333333333333</v>
      </c>
      <c r="G9" s="5">
        <f t="shared" si="0"/>
        <v>0.13333333333333333</v>
      </c>
      <c r="H9" s="5">
        <f t="shared" si="0"/>
        <v>0.13333333333333333</v>
      </c>
      <c r="I9" s="5">
        <f t="shared" si="0"/>
        <v>6.6666666666666666E-2</v>
      </c>
      <c r="J9" s="56">
        <f>SUM(Table113[أهداف الموضوع])</f>
        <v>15</v>
      </c>
      <c r="K9" s="58">
        <f>SUM(Table113[الوزن النسبي للموضوع])</f>
        <v>1</v>
      </c>
      <c r="L9" s="58">
        <f>SUM(Table113[الوزن النسبي للاهداف])</f>
        <v>1</v>
      </c>
      <c r="M9" s="8">
        <f>SUM(Table113[أسئلة تذكر])</f>
        <v>23.333333333333332</v>
      </c>
      <c r="N9" s="8">
        <f>SUM(Table113[أسئلة فهم])</f>
        <v>14</v>
      </c>
      <c r="O9" s="8">
        <f>SUM(Table113[أسئلة تطبيق])</f>
        <v>9.3333333333333339</v>
      </c>
      <c r="P9" s="8">
        <f>SUM(Table113[أسئلة تحليل])</f>
        <v>9.3333333333333339</v>
      </c>
      <c r="Q9" s="8">
        <f>SUM(Table113[أسئلة تقويم])</f>
        <v>9.3333333333333339</v>
      </c>
      <c r="R9" s="8">
        <f>SUM(Table113[أسئلة  ابتكار])</f>
        <v>4.666666666666667</v>
      </c>
      <c r="S9" s="4"/>
    </row>
    <row r="10" spans="2:19" s="1" customFormat="1" ht="30" customHeight="1" thickBot="1" x14ac:dyDescent="0.25">
      <c r="B10" s="38" t="s">
        <v>0</v>
      </c>
      <c r="C10" s="6" t="s">
        <v>43</v>
      </c>
      <c r="D10" s="2" t="s">
        <v>1</v>
      </c>
      <c r="E10" s="2" t="s">
        <v>2</v>
      </c>
      <c r="F10" s="2" t="s">
        <v>3</v>
      </c>
      <c r="G10" s="2" t="s">
        <v>4</v>
      </c>
      <c r="H10" s="2" t="s">
        <v>5</v>
      </c>
      <c r="I10" s="2" t="s">
        <v>44</v>
      </c>
      <c r="J10" s="6" t="s">
        <v>6</v>
      </c>
      <c r="K10" s="6" t="s">
        <v>7</v>
      </c>
      <c r="L10" s="6" t="s">
        <v>8</v>
      </c>
      <c r="M10" s="7" t="s">
        <v>9</v>
      </c>
      <c r="N10" s="7" t="s">
        <v>10</v>
      </c>
      <c r="O10" s="7" t="s">
        <v>11</v>
      </c>
      <c r="P10" s="7" t="s">
        <v>12</v>
      </c>
      <c r="Q10" s="7" t="s">
        <v>13</v>
      </c>
      <c r="R10" s="7" t="s">
        <v>45</v>
      </c>
    </row>
    <row r="11" spans="2:19" ht="17.25" thickTop="1" thickBot="1" x14ac:dyDescent="0.3">
      <c r="B11" s="16" t="s">
        <v>14</v>
      </c>
      <c r="C11" s="17">
        <v>7</v>
      </c>
      <c r="D11" s="18">
        <v>3</v>
      </c>
      <c r="E11" s="19">
        <v>2</v>
      </c>
      <c r="F11" s="19">
        <v>1</v>
      </c>
      <c r="G11" s="19">
        <v>1</v>
      </c>
      <c r="H11" s="19">
        <v>1</v>
      </c>
      <c r="I11" s="20">
        <v>0</v>
      </c>
      <c r="J11" s="9">
        <f>SUM(Table113[[#This Row],[تذكر]:[ابتكار]])</f>
        <v>8</v>
      </c>
      <c r="K11" s="10">
        <f>Table113[[#This Row],[عدد المحاضرات]]/$B$8</f>
        <v>0.63636363636363635</v>
      </c>
      <c r="L11" s="13">
        <f>Table113[[#This Row],[أهداف الموضوع]]/$J$8</f>
        <v>0.53333333333333333</v>
      </c>
      <c r="M11" s="15">
        <f>$D$9*$M$8*Table113[[#This Row],[الوزن النسبي للموضوع]]</f>
        <v>14.848484848484848</v>
      </c>
      <c r="N11" s="15">
        <f>$E$9*$M$8*Table113[[#This Row],[الوزن النسبي للموضوع]]</f>
        <v>8.9090909090909083</v>
      </c>
      <c r="O11" s="15">
        <f>$M$8*$F$9*Table113[[#This Row],[الوزن النسبي للموضوع]]</f>
        <v>5.9393939393939394</v>
      </c>
      <c r="P11" s="15">
        <f>$M$8*$G$9*Table113[[#This Row],[الوزن النسبي للموضوع]]</f>
        <v>5.9393939393939394</v>
      </c>
      <c r="Q11" s="15">
        <f>$H$9*$M$8*Table113[[#This Row],[الوزن النسبي للموضوع]]</f>
        <v>5.9393939393939394</v>
      </c>
      <c r="R11" s="15">
        <f>$M$8*$I$9*Table113[[#This Row],[الوزن النسبي للموضوع]]</f>
        <v>2.9696969696969697</v>
      </c>
    </row>
    <row r="12" spans="2:19" ht="16.5" thickBot="1" x14ac:dyDescent="0.3">
      <c r="B12" s="21" t="s">
        <v>15</v>
      </c>
      <c r="C12" s="22">
        <v>4</v>
      </c>
      <c r="D12" s="18">
        <v>2</v>
      </c>
      <c r="E12" s="19">
        <v>1</v>
      </c>
      <c r="F12" s="19">
        <v>1</v>
      </c>
      <c r="G12" s="19">
        <v>1</v>
      </c>
      <c r="H12" s="19">
        <v>1</v>
      </c>
      <c r="I12" s="20">
        <v>1</v>
      </c>
      <c r="J12" s="9">
        <f>SUM(Table113[[#This Row],[تذكر]:[ابتكار]])</f>
        <v>7</v>
      </c>
      <c r="K12" s="10">
        <f>Table113[[#This Row],[عدد المحاضرات]]/$B$8</f>
        <v>0.36363636363636365</v>
      </c>
      <c r="L12" s="13">
        <f>Table113[[#This Row],[أهداف الموضوع]]/$J$8</f>
        <v>0.46666666666666667</v>
      </c>
      <c r="M12" s="15">
        <f>$D$9*$M$8*Table113[[#This Row],[الوزن النسبي للموضوع]]</f>
        <v>8.4848484848484844</v>
      </c>
      <c r="N12" s="15">
        <f>$E$9*$M$8*Table113[[#This Row],[الوزن النسبي للموضوع]]</f>
        <v>5.0909090909090908</v>
      </c>
      <c r="O12" s="15">
        <f>$M$8*$F$9*Table113[[#This Row],[الوزن النسبي للموضوع]]</f>
        <v>3.393939393939394</v>
      </c>
      <c r="P12" s="15">
        <f>$M$8*$G$9*Table113[[#This Row],[الوزن النسبي للموضوع]]</f>
        <v>3.393939393939394</v>
      </c>
      <c r="Q12" s="15">
        <f>$H$9*$M$8*Table113[[#This Row],[الوزن النسبي للموضوع]]</f>
        <v>3.393939393939394</v>
      </c>
      <c r="R12" s="15">
        <f>$M$8*$I$9*Table113[[#This Row],[الوزن النسبي للموضوع]]</f>
        <v>1.696969696969697</v>
      </c>
    </row>
    <row r="13" spans="2:19" ht="16.5" thickBot="1" x14ac:dyDescent="0.3">
      <c r="B13" s="21" t="s">
        <v>16</v>
      </c>
      <c r="C13" s="22"/>
      <c r="D13" s="29"/>
      <c r="E13" s="29"/>
      <c r="F13" s="29"/>
      <c r="G13" s="29"/>
      <c r="H13" s="29"/>
      <c r="I13" s="30"/>
      <c r="J13" s="11">
        <f>SUM(Table113[[#This Row],[تذكر]:[ابتكار]])</f>
        <v>0</v>
      </c>
      <c r="K13" s="12">
        <f>Table113[[#This Row],[عدد المحاضرات]]/$B$8</f>
        <v>0</v>
      </c>
      <c r="L13" s="14">
        <f>Table113[[#This Row],[أهداف الموضوع]]/$J$8</f>
        <v>0</v>
      </c>
      <c r="M13" s="31">
        <f>$D$9*$M$8*Table113[[#This Row],[الوزن النسبي للموضوع]]</f>
        <v>0</v>
      </c>
      <c r="N13" s="31">
        <f>$E$9*$M$8*Table113[[#This Row],[الوزن النسبي للموضوع]]</f>
        <v>0</v>
      </c>
      <c r="O13" s="31">
        <f>$M$8*$F$9*Table113[[#This Row],[الوزن النسبي للموضوع]]</f>
        <v>0</v>
      </c>
      <c r="P13" s="31">
        <f>$M$8*$G$9*Table113[[#This Row],[الوزن النسبي للموضوع]]</f>
        <v>0</v>
      </c>
      <c r="Q13" s="31">
        <f>$H$9*$M$8*Table113[[#This Row],[الوزن النسبي للموضوع]]</f>
        <v>0</v>
      </c>
      <c r="R13" s="31">
        <f>$M$8*$I$9*Table113[[#This Row],[الوزن النسبي للموضوع]]</f>
        <v>0</v>
      </c>
    </row>
    <row r="14" spans="2:19" ht="16.5" thickBot="1" x14ac:dyDescent="0.3">
      <c r="B14" s="21" t="s">
        <v>17</v>
      </c>
      <c r="C14" s="22"/>
      <c r="D14" s="29"/>
      <c r="E14" s="29"/>
      <c r="F14" s="29"/>
      <c r="G14" s="29"/>
      <c r="H14" s="29"/>
      <c r="I14" s="30"/>
      <c r="J14" s="11">
        <f>SUM(Table113[[#This Row],[تذكر]:[ابتكار]])</f>
        <v>0</v>
      </c>
      <c r="K14" s="12">
        <f>Table113[[#This Row],[عدد المحاضرات]]/$B$8</f>
        <v>0</v>
      </c>
      <c r="L14" s="14">
        <f>Table113[[#This Row],[أهداف الموضوع]]/$J$8</f>
        <v>0</v>
      </c>
      <c r="M14" s="31">
        <f>$D$9*$M$8*Table113[[#This Row],[الوزن النسبي للموضوع]]</f>
        <v>0</v>
      </c>
      <c r="N14" s="31">
        <f>$E$9*$M$8*Table113[[#This Row],[الوزن النسبي للموضوع]]</f>
        <v>0</v>
      </c>
      <c r="O14" s="31">
        <f>$M$8*$F$9*Table113[[#This Row],[الوزن النسبي للموضوع]]</f>
        <v>0</v>
      </c>
      <c r="P14" s="31">
        <f>$M$8*$G$9*Table113[[#This Row],[الوزن النسبي للموضوع]]</f>
        <v>0</v>
      </c>
      <c r="Q14" s="31">
        <f>$H$9*$M$8*Table113[[#This Row],[الوزن النسبي للموضوع]]</f>
        <v>0</v>
      </c>
      <c r="R14" s="31">
        <f>$M$8*$I$9*Table113[[#This Row],[الوزن النسبي للموضوع]]</f>
        <v>0</v>
      </c>
    </row>
    <row r="15" spans="2:19" ht="16.5" thickBot="1" x14ac:dyDescent="0.3">
      <c r="B15" s="21" t="s">
        <v>18</v>
      </c>
      <c r="C15" s="22"/>
      <c r="D15" s="29"/>
      <c r="E15" s="29"/>
      <c r="F15" s="29"/>
      <c r="G15" s="29"/>
      <c r="H15" s="29"/>
      <c r="I15" s="30"/>
      <c r="J15" s="11">
        <f>SUM(Table113[[#This Row],[تذكر]:[ابتكار]])</f>
        <v>0</v>
      </c>
      <c r="K15" s="12">
        <f>Table113[[#This Row],[عدد المحاضرات]]/$B$8</f>
        <v>0</v>
      </c>
      <c r="L15" s="14">
        <f>Table113[[#This Row],[أهداف الموضوع]]/$J$8</f>
        <v>0</v>
      </c>
      <c r="M15" s="31">
        <f>$D$9*$M$8*Table113[[#This Row],[الوزن النسبي للموضوع]]</f>
        <v>0</v>
      </c>
      <c r="N15" s="31">
        <f>$E$9*$M$8*Table113[[#This Row],[الوزن النسبي للموضوع]]</f>
        <v>0</v>
      </c>
      <c r="O15" s="31">
        <f>$M$8*$F$9*Table113[[#This Row],[الوزن النسبي للموضوع]]</f>
        <v>0</v>
      </c>
      <c r="P15" s="31">
        <f>$M$8*$G$9*Table113[[#This Row],[الوزن النسبي للموضوع]]</f>
        <v>0</v>
      </c>
      <c r="Q15" s="31">
        <f>$H$9*$M$8*Table113[[#This Row],[الوزن النسبي للموضوع]]</f>
        <v>0</v>
      </c>
      <c r="R15" s="31">
        <f>$M$8*$I$9*Table113[[#This Row],[الوزن النسبي للموضوع]]</f>
        <v>0</v>
      </c>
    </row>
    <row r="16" spans="2:19" ht="16.5" thickBot="1" x14ac:dyDescent="0.3">
      <c r="B16" s="21" t="s">
        <v>27</v>
      </c>
      <c r="C16" s="22"/>
      <c r="D16" s="29"/>
      <c r="E16" s="29"/>
      <c r="F16" s="29"/>
      <c r="G16" s="29"/>
      <c r="H16" s="29"/>
      <c r="I16" s="30"/>
      <c r="J16" s="11">
        <f>SUM(Table113[[#This Row],[تذكر]:[ابتكار]])</f>
        <v>0</v>
      </c>
      <c r="K16" s="12">
        <f>Table113[[#This Row],[عدد المحاضرات]]/$B$8</f>
        <v>0</v>
      </c>
      <c r="L16" s="14">
        <f>Table113[[#This Row],[أهداف الموضوع]]/$J$8</f>
        <v>0</v>
      </c>
      <c r="M16" s="31">
        <f>$D$9*$M$8*Table113[[#This Row],[الوزن النسبي للموضوع]]</f>
        <v>0</v>
      </c>
      <c r="N16" s="31">
        <f>$E$9*$M$8*Table113[[#This Row],[الوزن النسبي للموضوع]]</f>
        <v>0</v>
      </c>
      <c r="O16" s="31">
        <f>$M$8*$F$9*Table113[[#This Row],[الوزن النسبي للموضوع]]</f>
        <v>0</v>
      </c>
      <c r="P16" s="31">
        <f>$M$8*$G$9*Table113[[#This Row],[الوزن النسبي للموضوع]]</f>
        <v>0</v>
      </c>
      <c r="Q16" s="31">
        <f>$H$9*$M$8*Table113[[#This Row],[الوزن النسبي للموضوع]]</f>
        <v>0</v>
      </c>
      <c r="R16" s="31">
        <f>$M$8*$I$9*Table113[[#This Row],[الوزن النسبي للموضوع]]</f>
        <v>0</v>
      </c>
    </row>
    <row r="17" spans="2:18" ht="16.5" thickBot="1" x14ac:dyDescent="0.3">
      <c r="B17" s="21" t="s">
        <v>28</v>
      </c>
      <c r="C17" s="22"/>
      <c r="D17" s="29"/>
      <c r="E17" s="29"/>
      <c r="F17" s="29"/>
      <c r="G17" s="29"/>
      <c r="H17" s="29"/>
      <c r="I17" s="30"/>
      <c r="J17" s="11">
        <f>SUM(Table113[[#This Row],[تذكر]:[ابتكار]])</f>
        <v>0</v>
      </c>
      <c r="K17" s="12">
        <f>Table113[[#This Row],[عدد المحاضرات]]/$B$8</f>
        <v>0</v>
      </c>
      <c r="L17" s="14">
        <f>Table113[[#This Row],[أهداف الموضوع]]/$J$8</f>
        <v>0</v>
      </c>
      <c r="M17" s="31">
        <f>$D$9*$M$8*Table113[[#This Row],[الوزن النسبي للموضوع]]</f>
        <v>0</v>
      </c>
      <c r="N17" s="31">
        <f>$E$9*$M$8*Table113[[#This Row],[الوزن النسبي للموضوع]]</f>
        <v>0</v>
      </c>
      <c r="O17" s="31">
        <f>$M$8*$F$9*Table113[[#This Row],[الوزن النسبي للموضوع]]</f>
        <v>0</v>
      </c>
      <c r="P17" s="31">
        <f>$M$8*$G$9*Table113[[#This Row],[الوزن النسبي للموضوع]]</f>
        <v>0</v>
      </c>
      <c r="Q17" s="31">
        <f>$H$9*$M$8*Table113[[#This Row],[الوزن النسبي للموضوع]]</f>
        <v>0</v>
      </c>
      <c r="R17" s="31">
        <f>$M$8*$I$9*Table113[[#This Row],[الوزن النسبي للموضوع]]</f>
        <v>0</v>
      </c>
    </row>
    <row r="18" spans="2:18" ht="16.5" thickBot="1" x14ac:dyDescent="0.3">
      <c r="B18" s="21" t="s">
        <v>29</v>
      </c>
      <c r="C18" s="22"/>
      <c r="D18" s="29"/>
      <c r="E18" s="29"/>
      <c r="F18" s="29"/>
      <c r="G18" s="29"/>
      <c r="H18" s="29"/>
      <c r="I18" s="30"/>
      <c r="J18" s="11">
        <f>SUM(Table113[[#This Row],[تذكر]:[ابتكار]])</f>
        <v>0</v>
      </c>
      <c r="K18" s="12">
        <f>Table113[[#This Row],[عدد المحاضرات]]/$B$8</f>
        <v>0</v>
      </c>
      <c r="L18" s="14">
        <f>Table113[[#This Row],[أهداف الموضوع]]/$J$8</f>
        <v>0</v>
      </c>
      <c r="M18" s="31">
        <f>$D$9*$M$8*Table113[[#This Row],[الوزن النسبي للموضوع]]</f>
        <v>0</v>
      </c>
      <c r="N18" s="31">
        <f>$E$9*$M$8*Table113[[#This Row],[الوزن النسبي للموضوع]]</f>
        <v>0</v>
      </c>
      <c r="O18" s="31">
        <f>$M$8*$F$9*Table113[[#This Row],[الوزن النسبي للموضوع]]</f>
        <v>0</v>
      </c>
      <c r="P18" s="31">
        <f>$M$8*$G$9*Table113[[#This Row],[الوزن النسبي للموضوع]]</f>
        <v>0</v>
      </c>
      <c r="Q18" s="31">
        <f>$H$9*$M$8*Table113[[#This Row],[الوزن النسبي للموضوع]]</f>
        <v>0</v>
      </c>
      <c r="R18" s="31">
        <f>$M$8*$I$9*Table113[[#This Row],[الوزن النسبي للموضوع]]</f>
        <v>0</v>
      </c>
    </row>
    <row r="19" spans="2:18" ht="16.5" thickBot="1" x14ac:dyDescent="0.3">
      <c r="B19" s="21" t="s">
        <v>30</v>
      </c>
      <c r="C19" s="22"/>
      <c r="D19" s="29"/>
      <c r="E19" s="29"/>
      <c r="F19" s="29"/>
      <c r="G19" s="29"/>
      <c r="H19" s="29"/>
      <c r="I19" s="30"/>
      <c r="J19" s="11">
        <f>SUM(Table113[[#This Row],[تذكر]:[ابتكار]])</f>
        <v>0</v>
      </c>
      <c r="K19" s="12">
        <f>Table113[[#This Row],[عدد المحاضرات]]/$B$8</f>
        <v>0</v>
      </c>
      <c r="L19" s="14">
        <f>Table113[[#This Row],[أهداف الموضوع]]/$J$8</f>
        <v>0</v>
      </c>
      <c r="M19" s="31">
        <f>$D$9*$M$8*Table113[[#This Row],[الوزن النسبي للموضوع]]</f>
        <v>0</v>
      </c>
      <c r="N19" s="31">
        <f>$E$9*$M$8*Table113[[#This Row],[الوزن النسبي للموضوع]]</f>
        <v>0</v>
      </c>
      <c r="O19" s="31">
        <f>$M$8*$F$9*Table113[[#This Row],[الوزن النسبي للموضوع]]</f>
        <v>0</v>
      </c>
      <c r="P19" s="31">
        <f>$M$8*$G$9*Table113[[#This Row],[الوزن النسبي للموضوع]]</f>
        <v>0</v>
      </c>
      <c r="Q19" s="31">
        <f>$H$9*$M$8*Table113[[#This Row],[الوزن النسبي للموضوع]]</f>
        <v>0</v>
      </c>
      <c r="R19" s="31">
        <f>$M$8*$I$9*Table113[[#This Row],[الوزن النسبي للموضوع]]</f>
        <v>0</v>
      </c>
    </row>
    <row r="20" spans="2:18" ht="16.5" thickBot="1" x14ac:dyDescent="0.3">
      <c r="B20" s="21" t="s">
        <v>31</v>
      </c>
      <c r="C20" s="22"/>
      <c r="D20" s="29"/>
      <c r="E20" s="29"/>
      <c r="F20" s="29"/>
      <c r="G20" s="29"/>
      <c r="H20" s="29"/>
      <c r="I20" s="30"/>
      <c r="J20" s="11">
        <f>SUM(Table113[[#This Row],[تذكر]:[ابتكار]])</f>
        <v>0</v>
      </c>
      <c r="K20" s="12">
        <f>Table113[[#This Row],[عدد المحاضرات]]/$B$8</f>
        <v>0</v>
      </c>
      <c r="L20" s="14">
        <f>Table113[[#This Row],[أهداف الموضوع]]/$J$8</f>
        <v>0</v>
      </c>
      <c r="M20" s="31">
        <f>$D$9*$M$8*Table113[[#This Row],[الوزن النسبي للموضوع]]</f>
        <v>0</v>
      </c>
      <c r="N20" s="31">
        <f>$E$9*$M$8*Table113[[#This Row],[الوزن النسبي للموضوع]]</f>
        <v>0</v>
      </c>
      <c r="O20" s="31">
        <f>$M$8*$F$9*Table113[[#This Row],[الوزن النسبي للموضوع]]</f>
        <v>0</v>
      </c>
      <c r="P20" s="31">
        <f>$M$8*$G$9*Table113[[#This Row],[الوزن النسبي للموضوع]]</f>
        <v>0</v>
      </c>
      <c r="Q20" s="31">
        <f>$H$9*$M$8*Table113[[#This Row],[الوزن النسبي للموضوع]]</f>
        <v>0</v>
      </c>
      <c r="R20" s="31">
        <f>$M$8*$I$9*Table113[[#This Row],[الوزن النسبي للموضوع]]</f>
        <v>0</v>
      </c>
    </row>
    <row r="21" spans="2:18" ht="16.5" thickBot="1" x14ac:dyDescent="0.3">
      <c r="B21" s="21" t="s">
        <v>32</v>
      </c>
      <c r="C21" s="22"/>
      <c r="D21" s="29"/>
      <c r="E21" s="29"/>
      <c r="F21" s="29"/>
      <c r="G21" s="29"/>
      <c r="H21" s="29"/>
      <c r="I21" s="30"/>
      <c r="J21" s="11">
        <f>SUM(Table113[[#This Row],[تذكر]:[ابتكار]])</f>
        <v>0</v>
      </c>
      <c r="K21" s="12">
        <f>Table113[[#This Row],[عدد المحاضرات]]/$B$8</f>
        <v>0</v>
      </c>
      <c r="L21" s="14">
        <f>Table113[[#This Row],[أهداف الموضوع]]/$J$8</f>
        <v>0</v>
      </c>
      <c r="M21" s="31">
        <f>$D$9*$M$8*Table113[[#This Row],[الوزن النسبي للموضوع]]</f>
        <v>0</v>
      </c>
      <c r="N21" s="31">
        <f>$E$9*$M$8*Table113[[#This Row],[الوزن النسبي للموضوع]]</f>
        <v>0</v>
      </c>
      <c r="O21" s="31">
        <f>$M$8*$F$9*Table113[[#This Row],[الوزن النسبي للموضوع]]</f>
        <v>0</v>
      </c>
      <c r="P21" s="31">
        <f>$M$8*$G$9*Table113[[#This Row],[الوزن النسبي للموضوع]]</f>
        <v>0</v>
      </c>
      <c r="Q21" s="31">
        <f>$H$9*$M$8*Table113[[#This Row],[الوزن النسبي للموضوع]]</f>
        <v>0</v>
      </c>
      <c r="R21" s="31">
        <f>$M$8*$I$9*Table113[[#This Row],[الوزن النسبي للموضوع]]</f>
        <v>0</v>
      </c>
    </row>
    <row r="22" spans="2:18" ht="16.5" thickBot="1" x14ac:dyDescent="0.3">
      <c r="B22" s="21" t="s">
        <v>33</v>
      </c>
      <c r="C22" s="22"/>
      <c r="D22" s="29"/>
      <c r="E22" s="29"/>
      <c r="F22" s="29"/>
      <c r="G22" s="29"/>
      <c r="H22" s="29"/>
      <c r="I22" s="30"/>
      <c r="J22" s="11">
        <f>SUM(Table113[[#This Row],[تذكر]:[ابتكار]])</f>
        <v>0</v>
      </c>
      <c r="K22" s="12">
        <f>Table113[[#This Row],[عدد المحاضرات]]/$B$8</f>
        <v>0</v>
      </c>
      <c r="L22" s="14">
        <f>Table113[[#This Row],[أهداف الموضوع]]/$J$8</f>
        <v>0</v>
      </c>
      <c r="M22" s="31">
        <f>$D$9*$M$8*Table113[[#This Row],[الوزن النسبي للموضوع]]</f>
        <v>0</v>
      </c>
      <c r="N22" s="31">
        <f>$E$9*$M$8*Table113[[#This Row],[الوزن النسبي للموضوع]]</f>
        <v>0</v>
      </c>
      <c r="O22" s="31">
        <f>$M$8*$F$9*Table113[[#This Row],[الوزن النسبي للموضوع]]</f>
        <v>0</v>
      </c>
      <c r="P22" s="31">
        <f>$M$8*$G$9*Table113[[#This Row],[الوزن النسبي للموضوع]]</f>
        <v>0</v>
      </c>
      <c r="Q22" s="31">
        <f>$H$9*$M$8*Table113[[#This Row],[الوزن النسبي للموضوع]]</f>
        <v>0</v>
      </c>
      <c r="R22" s="31">
        <f>$M$8*$I$9*Table113[[#This Row],[الوزن النسبي للموضوع]]</f>
        <v>0</v>
      </c>
    </row>
    <row r="23" spans="2:18" ht="16.5" thickBot="1" x14ac:dyDescent="0.3">
      <c r="B23" s="21" t="s">
        <v>34</v>
      </c>
      <c r="C23" s="22"/>
      <c r="D23" s="19"/>
      <c r="E23" s="19"/>
      <c r="F23" s="19"/>
      <c r="G23" s="19"/>
      <c r="H23" s="19"/>
      <c r="I23" s="23"/>
      <c r="J23" s="11">
        <f>SUM(Table113[[#This Row],[تذكر]:[ابتكار]])</f>
        <v>0</v>
      </c>
      <c r="K23" s="12">
        <f>Table113[[#This Row],[عدد المحاضرات]]/$B$8</f>
        <v>0</v>
      </c>
      <c r="L23" s="14">
        <f>Table113[[#This Row],[أهداف الموضوع]]/$J$8</f>
        <v>0</v>
      </c>
      <c r="M23" s="15">
        <f>$D$9*$M$8*Table113[[#This Row],[الوزن النسبي للموضوع]]</f>
        <v>0</v>
      </c>
      <c r="N23" s="15">
        <f>$E$9*$M$8*Table113[[#This Row],[الوزن النسبي للموضوع]]</f>
        <v>0</v>
      </c>
      <c r="O23" s="15">
        <f>$M$8*$F$9*Table113[[#This Row],[الوزن النسبي للموضوع]]</f>
        <v>0</v>
      </c>
      <c r="P23" s="15">
        <f>$M$8*$G$9*Table113[[#This Row],[الوزن النسبي للموضوع]]</f>
        <v>0</v>
      </c>
      <c r="Q23" s="15">
        <f>$H$9*$M$8*Table113[[#This Row],[الوزن النسبي للموضوع]]</f>
        <v>0</v>
      </c>
      <c r="R23" s="15">
        <f>$M$8*$I$9*Table113[[#This Row],[الوزن النسبي للموضوع]]</f>
        <v>0</v>
      </c>
    </row>
    <row r="24" spans="2:18" ht="16.5" thickBot="1" x14ac:dyDescent="0.3">
      <c r="B24" s="21" t="s">
        <v>35</v>
      </c>
      <c r="C24" s="22"/>
      <c r="D24" s="19"/>
      <c r="E24" s="19"/>
      <c r="F24" s="19"/>
      <c r="G24" s="19"/>
      <c r="H24" s="19"/>
      <c r="I24" s="23"/>
      <c r="J24" s="11">
        <f>SUM(Table113[[#This Row],[تذكر]:[ابتكار]])</f>
        <v>0</v>
      </c>
      <c r="K24" s="12">
        <f>Table113[[#This Row],[عدد المحاضرات]]/$B$8</f>
        <v>0</v>
      </c>
      <c r="L24" s="14">
        <f>Table113[[#This Row],[أهداف الموضوع]]/$J$8</f>
        <v>0</v>
      </c>
      <c r="M24" s="15">
        <f>$D$9*$M$8*Table113[[#This Row],[الوزن النسبي للموضوع]]</f>
        <v>0</v>
      </c>
      <c r="N24" s="15">
        <f>$E$9*$M$8*Table113[[#This Row],[الوزن النسبي للموضوع]]</f>
        <v>0</v>
      </c>
      <c r="O24" s="15">
        <f>$M$8*$F$9*Table113[[#This Row],[الوزن النسبي للموضوع]]</f>
        <v>0</v>
      </c>
      <c r="P24" s="15">
        <f>$M$8*$G$9*Table113[[#This Row],[الوزن النسبي للموضوع]]</f>
        <v>0</v>
      </c>
      <c r="Q24" s="15">
        <f>$H$9*$M$8*Table113[[#This Row],[الوزن النسبي للموضوع]]</f>
        <v>0</v>
      </c>
      <c r="R24" s="15">
        <f>$M$8*$I$9*Table113[[#This Row],[الوزن النسبي للموضوع]]</f>
        <v>0</v>
      </c>
    </row>
    <row r="25" spans="2:18" ht="16.5" thickBot="1" x14ac:dyDescent="0.3">
      <c r="B25" s="21" t="s">
        <v>36</v>
      </c>
      <c r="C25" s="22"/>
      <c r="D25" s="19"/>
      <c r="E25" s="19"/>
      <c r="F25" s="19"/>
      <c r="G25" s="19"/>
      <c r="H25" s="19"/>
      <c r="I25" s="23"/>
      <c r="J25" s="11">
        <f>SUM(Table113[[#This Row],[تذكر]:[ابتكار]])</f>
        <v>0</v>
      </c>
      <c r="K25" s="12">
        <f>Table113[[#This Row],[عدد المحاضرات]]/$B$8</f>
        <v>0</v>
      </c>
      <c r="L25" s="14">
        <f>Table113[[#This Row],[أهداف الموضوع]]/$J$8</f>
        <v>0</v>
      </c>
      <c r="M25" s="15">
        <f>$D$9*$M$8*Table113[[#This Row],[الوزن النسبي للموضوع]]</f>
        <v>0</v>
      </c>
      <c r="N25" s="15">
        <f>$E$9*$M$8*Table113[[#This Row],[الوزن النسبي للموضوع]]</f>
        <v>0</v>
      </c>
      <c r="O25" s="15">
        <f>$M$8*$F$9*Table113[[#This Row],[الوزن النسبي للموضوع]]</f>
        <v>0</v>
      </c>
      <c r="P25" s="15">
        <f>$M$8*$G$9*Table113[[#This Row],[الوزن النسبي للموضوع]]</f>
        <v>0</v>
      </c>
      <c r="Q25" s="15">
        <f>$H$9*$M$8*Table113[[#This Row],[الوزن النسبي للموضوع]]</f>
        <v>0</v>
      </c>
      <c r="R25" s="15">
        <f>$M$8*$I$9*Table113[[#This Row],[الوزن النسبي للموضوع]]</f>
        <v>0</v>
      </c>
    </row>
    <row r="27" spans="2:18" ht="15" x14ac:dyDescent="0.25">
      <c r="B27" s="27" t="s">
        <v>23</v>
      </c>
    </row>
    <row r="28" spans="2:18" ht="15" x14ac:dyDescent="0.25">
      <c r="B28" s="28" t="s">
        <v>24</v>
      </c>
    </row>
    <row r="29" spans="2:18" ht="15" x14ac:dyDescent="0.25">
      <c r="B29" s="27" t="s">
        <v>25</v>
      </c>
    </row>
    <row r="30" spans="2:18" ht="15" x14ac:dyDescent="0.25">
      <c r="B30" s="28" t="s">
        <v>26</v>
      </c>
    </row>
  </sheetData>
  <sheetProtection password="CC82" sheet="1" objects="1" scenarios="1" selectLockedCells="1"/>
  <mergeCells count="16">
    <mergeCell ref="B7:C7"/>
    <mergeCell ref="B8:C9"/>
    <mergeCell ref="B2:C2"/>
    <mergeCell ref="F4:L4"/>
    <mergeCell ref="D7:I7"/>
    <mergeCell ref="J8:J9"/>
    <mergeCell ref="K8:K9"/>
    <mergeCell ref="L8:L9"/>
    <mergeCell ref="F5:G5"/>
    <mergeCell ref="H5:I5"/>
    <mergeCell ref="Q5:R5"/>
    <mergeCell ref="D5:E5"/>
    <mergeCell ref="J5:K5"/>
    <mergeCell ref="M5:O5"/>
    <mergeCell ref="M8:R8"/>
    <mergeCell ref="M7:R7"/>
  </mergeCells>
  <printOptions horizontalCentered="1"/>
  <pageMargins left="0.43307086614173201" right="0.47244094488188998" top="0.63" bottom="0.74803149606299202" header="0.31496062992126" footer="0.31496062992126"/>
  <pageSetup paperSize="9" scale="85" fitToHeight="2" orientation="landscape" r:id="rId1"/>
  <headerFooter>
    <oddFooter>&amp;LA.Ismail</oddFooter>
  </headerFooter>
  <colBreaks count="1" manualBreakCount="1">
    <brk id="18" max="27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الجدول</vt:lpstr>
      <vt:lpstr>الجدول!Print_Area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عاليه يوسف</dc:creator>
  <cp:lastModifiedBy>عاليه يوسف</cp:lastModifiedBy>
  <cp:lastPrinted>2017-06-14T13:27:17Z</cp:lastPrinted>
  <dcterms:created xsi:type="dcterms:W3CDTF">2017-01-23T19:43:20Z</dcterms:created>
  <dcterms:modified xsi:type="dcterms:W3CDTF">2017-11-06T11:48:18Z</dcterms:modified>
</cp:coreProperties>
</file>